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8_{5A31C1CF-CCFD-764B-8628-CF977C6D8544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BẢNG TÍNH LÃI SUẤT" sheetId="2" r:id="rId1"/>
  </sheets>
  <calcPr calcId="191029"/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10" i="2"/>
  <c r="G10" i="2" s="1"/>
  <c r="B10" i="2" l="1"/>
  <c r="B11" i="2"/>
  <c r="E70" i="2"/>
  <c r="H10" i="2"/>
  <c r="D11" i="2"/>
  <c r="D12" i="2" s="1"/>
  <c r="B12" i="2" l="1"/>
  <c r="D13" i="2"/>
  <c r="G13" i="2" s="1"/>
  <c r="H13" i="2" s="1"/>
  <c r="G12" i="2"/>
  <c r="H12" i="2" s="1"/>
  <c r="G11" i="2"/>
  <c r="B13" i="2" l="1"/>
  <c r="D14" i="2"/>
  <c r="G14" i="2" s="1"/>
  <c r="H11" i="2"/>
  <c r="B14" i="2" l="1"/>
  <c r="D15" i="2"/>
  <c r="G15" i="2" s="1"/>
  <c r="H14" i="2"/>
  <c r="B15" i="2" l="1"/>
  <c r="H15" i="2"/>
  <c r="D16" i="2"/>
  <c r="G16" i="2" s="1"/>
  <c r="B16" i="2" l="1"/>
  <c r="D17" i="2"/>
  <c r="G17" i="2" s="1"/>
  <c r="H17" i="2" s="1"/>
  <c r="H16" i="2"/>
  <c r="B17" i="2" l="1"/>
  <c r="D18" i="2"/>
  <c r="G18" i="2" s="1"/>
  <c r="B18" i="2" l="1"/>
  <c r="D19" i="2"/>
  <c r="G19" i="2" s="1"/>
  <c r="H19" i="2" s="1"/>
  <c r="H18" i="2"/>
  <c r="B19" i="2" l="1"/>
  <c r="D20" i="2"/>
  <c r="G20" i="2" s="1"/>
  <c r="B20" i="2" l="1"/>
  <c r="D21" i="2"/>
  <c r="G21" i="2" s="1"/>
  <c r="H20" i="2"/>
  <c r="B21" i="2" l="1"/>
  <c r="H21" i="2"/>
  <c r="D22" i="2"/>
  <c r="G22" i="2" s="1"/>
  <c r="B22" i="2" l="1"/>
  <c r="D23" i="2"/>
  <c r="G23" i="2" s="1"/>
  <c r="H22" i="2"/>
  <c r="B23" i="2" l="1"/>
  <c r="H23" i="2"/>
  <c r="D24" i="2"/>
  <c r="G24" i="2" s="1"/>
  <c r="H24" i="2" s="1"/>
  <c r="B24" i="2" l="1"/>
  <c r="D25" i="2"/>
  <c r="G25" i="2" s="1"/>
  <c r="B25" i="2" l="1"/>
  <c r="H25" i="2"/>
  <c r="D26" i="2"/>
  <c r="G26" i="2" s="1"/>
  <c r="H26" i="2" s="1"/>
  <c r="B26" i="2" l="1"/>
  <c r="D27" i="2"/>
  <c r="G27" i="2" s="1"/>
  <c r="B27" i="2" l="1"/>
  <c r="H27" i="2"/>
  <c r="D28" i="2"/>
  <c r="G28" i="2" s="1"/>
  <c r="H28" i="2" s="1"/>
  <c r="B28" i="2" l="1"/>
  <c r="D29" i="2"/>
  <c r="G29" i="2" s="1"/>
  <c r="H29" i="2" s="1"/>
  <c r="B29" i="2" l="1"/>
  <c r="D30" i="2"/>
  <c r="G30" i="2" s="1"/>
  <c r="B30" i="2" l="1"/>
  <c r="H30" i="2"/>
  <c r="D31" i="2"/>
  <c r="G31" i="2" s="1"/>
  <c r="H31" i="2" s="1"/>
  <c r="B31" i="2" l="1"/>
  <c r="D32" i="2"/>
  <c r="G32" i="2" s="1"/>
  <c r="H32" i="2" s="1"/>
  <c r="B32" i="2" l="1"/>
  <c r="D33" i="2"/>
  <c r="G33" i="2" s="1"/>
  <c r="H33" i="2" s="1"/>
  <c r="B33" i="2" l="1"/>
  <c r="D34" i="2"/>
  <c r="D35" i="2" s="1"/>
  <c r="B34" i="2" l="1"/>
  <c r="G34" i="2"/>
  <c r="H34" i="2" s="1"/>
  <c r="D36" i="2"/>
  <c r="G35" i="2"/>
  <c r="H35" i="2" s="1"/>
  <c r="B35" i="2" l="1"/>
  <c r="D37" i="2"/>
  <c r="G36" i="2"/>
  <c r="H36" i="2" s="1"/>
  <c r="B36" i="2" l="1"/>
  <c r="D38" i="2"/>
  <c r="G37" i="2"/>
  <c r="H37" i="2" s="1"/>
  <c r="B37" i="2" l="1"/>
  <c r="D39" i="2"/>
  <c r="G38" i="2"/>
  <c r="H38" i="2" s="1"/>
  <c r="B38" i="2" l="1"/>
  <c r="D40" i="2"/>
  <c r="G39" i="2"/>
  <c r="H39" i="2" s="1"/>
  <c r="B39" i="2" l="1"/>
  <c r="D41" i="2"/>
  <c r="G40" i="2"/>
  <c r="H40" i="2" s="1"/>
  <c r="B40" i="2" l="1"/>
  <c r="D42" i="2"/>
  <c r="G41" i="2"/>
  <c r="H41" i="2" s="1"/>
  <c r="B41" i="2" l="1"/>
  <c r="D43" i="2"/>
  <c r="G42" i="2"/>
  <c r="H42" i="2" s="1"/>
  <c r="B42" i="2" l="1"/>
  <c r="D44" i="2"/>
  <c r="G43" i="2"/>
  <c r="H43" i="2" s="1"/>
  <c r="B43" i="2" l="1"/>
  <c r="D45" i="2"/>
  <c r="G44" i="2"/>
  <c r="H44" i="2" s="1"/>
  <c r="B44" i="2" l="1"/>
  <c r="D46" i="2"/>
  <c r="G45" i="2"/>
  <c r="B45" i="2" l="1"/>
  <c r="H45" i="2"/>
  <c r="D47" i="2"/>
  <c r="G46" i="2"/>
  <c r="H46" i="2" s="1"/>
  <c r="B46" i="2" l="1"/>
  <c r="D48" i="2"/>
  <c r="G47" i="2"/>
  <c r="H47" i="2" s="1"/>
  <c r="B47" i="2" l="1"/>
  <c r="D49" i="2"/>
  <c r="G48" i="2"/>
  <c r="H48" i="2" s="1"/>
  <c r="B48" i="2" l="1"/>
  <c r="D50" i="2"/>
  <c r="G49" i="2"/>
  <c r="H49" i="2" s="1"/>
  <c r="B49" i="2" l="1"/>
  <c r="D51" i="2"/>
  <c r="G50" i="2"/>
  <c r="H50" i="2" s="1"/>
  <c r="B50" i="2" l="1"/>
  <c r="D52" i="2"/>
  <c r="G51" i="2"/>
  <c r="H51" i="2" s="1"/>
  <c r="B51" i="2" l="1"/>
  <c r="D53" i="2"/>
  <c r="G52" i="2"/>
  <c r="H52" i="2" s="1"/>
  <c r="B52" i="2" l="1"/>
  <c r="D54" i="2"/>
  <c r="G53" i="2"/>
  <c r="H53" i="2" s="1"/>
  <c r="B53" i="2" l="1"/>
  <c r="D55" i="2"/>
  <c r="G54" i="2"/>
  <c r="H54" i="2" s="1"/>
  <c r="B54" i="2" l="1"/>
  <c r="D56" i="2"/>
  <c r="G55" i="2"/>
  <c r="H55" i="2" s="1"/>
  <c r="B55" i="2" l="1"/>
  <c r="D57" i="2"/>
  <c r="G56" i="2"/>
  <c r="H56" i="2" s="1"/>
  <c r="B56" i="2" l="1"/>
  <c r="D58" i="2"/>
  <c r="G57" i="2"/>
  <c r="B57" i="2" l="1"/>
  <c r="H57" i="2"/>
  <c r="D59" i="2"/>
  <c r="G58" i="2"/>
  <c r="H58" i="2" s="1"/>
  <c r="B58" i="2" l="1"/>
  <c r="D60" i="2"/>
  <c r="G59" i="2"/>
  <c r="H59" i="2" s="1"/>
  <c r="B59" i="2" l="1"/>
  <c r="D61" i="2"/>
  <c r="G60" i="2"/>
  <c r="H60" i="2" s="1"/>
  <c r="B60" i="2" l="1"/>
  <c r="D62" i="2"/>
  <c r="G61" i="2"/>
  <c r="H61" i="2" s="1"/>
  <c r="B61" i="2" l="1"/>
  <c r="D63" i="2"/>
  <c r="G62" i="2"/>
  <c r="H62" i="2" s="1"/>
  <c r="B62" i="2" l="1"/>
  <c r="D64" i="2"/>
  <c r="G63" i="2"/>
  <c r="H63" i="2" s="1"/>
  <c r="B63" i="2" l="1"/>
  <c r="D65" i="2"/>
  <c r="G64" i="2"/>
  <c r="H64" i="2" s="1"/>
  <c r="B64" i="2" l="1"/>
  <c r="D66" i="2"/>
  <c r="G65" i="2"/>
  <c r="H65" i="2" s="1"/>
  <c r="B65" i="2" l="1"/>
  <c r="D67" i="2"/>
  <c r="G66" i="2"/>
  <c r="H66" i="2" s="1"/>
  <c r="B66" i="2" l="1"/>
  <c r="D68" i="2"/>
  <c r="G67" i="2"/>
  <c r="H67" i="2" s="1"/>
  <c r="B67" i="2" l="1"/>
  <c r="D69" i="2"/>
  <c r="G68" i="2"/>
  <c r="H68" i="2" s="1"/>
  <c r="B69" i="2" l="1"/>
  <c r="B68" i="2"/>
  <c r="G69" i="2"/>
  <c r="H69" i="2" l="1"/>
  <c r="H70" i="2" l="1"/>
  <c r="G70" i="2"/>
</calcChain>
</file>

<file path=xl/sharedStrings.xml><?xml version="1.0" encoding="utf-8"?>
<sst xmlns="http://schemas.openxmlformats.org/spreadsheetml/2006/main" count="12" uniqueCount="12">
  <si>
    <t>BẢNG TẠM TÍNH GỐC VÀ LÃI TRẢ HÀNG THÁNG</t>
  </si>
  <si>
    <t>No</t>
  </si>
  <si>
    <t>So ngay trong thang</t>
  </si>
  <si>
    <t>TỔNG CỘNG</t>
  </si>
  <si>
    <t>Số tiền vay</t>
  </si>
  <si>
    <t>Vay kỳ hạn(tháng)</t>
  </si>
  <si>
    <t>Lãi suất năm đầu</t>
  </si>
  <si>
    <t>Lãi suất năm thứ 2 trở đi</t>
  </si>
  <si>
    <t>Số tiền góp hàng tháng</t>
  </si>
  <si>
    <t>Vốn gốc định kỳ</t>
  </si>
  <si>
    <t>Vốn gốc còn lại</t>
  </si>
  <si>
    <t>Tiền lãi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</si>
</sst>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VNI-Times"/>
    </font>
    <font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b/>
      <sz val="16"/>
      <name val="Times New Roman"/>
      <family val="1"/>
    </font>
    <font>
      <b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10" fontId="4" fillId="3" borderId="1" xfId="0" applyNumberFormat="1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3" fillId="0" borderId="0" xfId="0" applyFo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14" fontId="4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14" fontId="4" fillId="0" borderId="0" xfId="0" applyNumberFormat="1" applyFont="1" applyBorder="1" applyAlignment="1" applyProtection="1">
      <alignment horizontal="left"/>
      <protection locked="0"/>
    </xf>
    <xf numFmtId="3" fontId="4" fillId="4" borderId="1" xfId="0" applyNumberFormat="1" applyFont="1" applyFill="1" applyBorder="1" applyProtection="1"/>
    <xf numFmtId="0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/>
    <xf numFmtId="0" fontId="5" fillId="5" borderId="1" xfId="0" applyNumberFormat="1" applyFont="1" applyFill="1" applyBorder="1" applyProtection="1">
      <protection locked="0"/>
    </xf>
    <xf numFmtId="3" fontId="5" fillId="5" borderId="1" xfId="0" applyNumberFormat="1" applyFont="1" applyFill="1" applyBorder="1" applyProtection="1"/>
    <xf numFmtId="1" fontId="5" fillId="5" borderId="1" xfId="0" applyNumberFormat="1" applyFont="1" applyFill="1" applyBorder="1" applyAlignment="1" applyProtection="1">
      <alignment horizontal="center"/>
    </xf>
    <xf numFmtId="3" fontId="6" fillId="4" borderId="1" xfId="0" applyNumberFormat="1" applyFont="1" applyFill="1" applyBorder="1" applyProtection="1"/>
    <xf numFmtId="0" fontId="5" fillId="0" borderId="1" xfId="0" applyNumberFormat="1" applyFont="1" applyBorder="1" applyProtection="1">
      <protection locked="0"/>
    </xf>
    <xf numFmtId="3" fontId="5" fillId="0" borderId="1" xfId="0" applyNumberFormat="1" applyFont="1" applyBorder="1" applyProtection="1"/>
    <xf numFmtId="0" fontId="2" fillId="0" borderId="0" xfId="0" applyFont="1" applyFill="1" applyProtection="1">
      <protection locked="0"/>
    </xf>
    <xf numFmtId="3" fontId="4" fillId="3" borderId="1" xfId="0" applyNumberFormat="1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4" fontId="5" fillId="0" borderId="0" xfId="0" applyNumberFormat="1" applyFont="1" applyFill="1" applyProtection="1"/>
    <xf numFmtId="0" fontId="5" fillId="0" borderId="0" xfId="0" applyNumberFormat="1" applyFont="1" applyProtection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14" fontId="2" fillId="0" borderId="0" xfId="0" applyNumberFormat="1" applyFont="1" applyFill="1" applyProtection="1"/>
    <xf numFmtId="0" fontId="2" fillId="0" borderId="0" xfId="0" applyNumberFormat="1" applyFont="1" applyProtection="1"/>
    <xf numFmtId="3" fontId="7" fillId="0" borderId="1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3" fontId="2" fillId="5" borderId="1" xfId="0" applyNumberFormat="1" applyFont="1" applyFill="1" applyBorder="1" applyProtection="1"/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"/>
  <sheetViews>
    <sheetView tabSelected="1" topLeftCell="B1" zoomScale="132" workbookViewId="0">
      <selection activeCell="I10" sqref="I10"/>
    </sheetView>
  </sheetViews>
  <sheetFormatPr baseColWidth="10" defaultColWidth="9.1640625" defaultRowHeight="14.25" customHeight="1"/>
  <cols>
    <col min="1" max="1" width="10.1640625" style="20" hidden="1" customWidth="1"/>
    <col min="2" max="2" width="0.1640625" style="1" customWidth="1"/>
    <col min="3" max="3" width="4.5" style="1" customWidth="1"/>
    <col min="4" max="4" width="16.5" style="1" customWidth="1"/>
    <col min="5" max="5" width="14.5" style="1" bestFit="1" customWidth="1"/>
    <col min="6" max="6" width="13.1640625" style="1" hidden="1" customWidth="1"/>
    <col min="7" max="7" width="13" style="1" customWidth="1"/>
    <col min="8" max="8" width="14.6640625" style="1" bestFit="1" customWidth="1"/>
    <col min="9" max="9" width="9.1640625" style="1"/>
    <col min="10" max="10" width="10.1640625" style="1" bestFit="1" customWidth="1"/>
    <col min="11" max="12" width="9.1640625" style="1"/>
    <col min="13" max="13" width="10" style="1" bestFit="1" customWidth="1"/>
    <col min="14" max="16384" width="9.1640625" style="1"/>
  </cols>
  <sheetData>
    <row r="1" spans="1:10" ht="28" customHeight="1">
      <c r="C1" s="39" t="s">
        <v>0</v>
      </c>
      <c r="D1" s="40"/>
      <c r="E1" s="40"/>
      <c r="F1" s="40"/>
      <c r="G1" s="40"/>
      <c r="H1" s="40"/>
    </row>
    <row r="2" spans="1:10" ht="14.25" customHeight="1">
      <c r="C2" s="38"/>
      <c r="D2" s="38"/>
      <c r="E2" s="38"/>
      <c r="F2" s="38"/>
      <c r="G2" s="38"/>
      <c r="H2" s="38"/>
    </row>
    <row r="3" spans="1:10" ht="14.25" customHeight="1">
      <c r="D3" s="2" t="s">
        <v>4</v>
      </c>
      <c r="E3" s="21">
        <v>3000000000</v>
      </c>
    </row>
    <row r="4" spans="1:10" ht="14.25" customHeight="1">
      <c r="D4" s="2" t="s">
        <v>6</v>
      </c>
      <c r="E4" s="3">
        <v>0.1</v>
      </c>
    </row>
    <row r="5" spans="1:10" ht="14.25" customHeight="1">
      <c r="D5" s="35" t="s">
        <v>5</v>
      </c>
      <c r="E5" s="4">
        <v>180</v>
      </c>
    </row>
    <row r="6" spans="1:10" ht="14.25" customHeight="1">
      <c r="D6" s="35" t="s">
        <v>7</v>
      </c>
      <c r="E6" s="3">
        <v>0.11</v>
      </c>
    </row>
    <row r="7" spans="1:10" ht="14.25" customHeight="1">
      <c r="D7" s="5"/>
      <c r="E7" s="6"/>
      <c r="G7" s="5"/>
      <c r="H7" s="7"/>
    </row>
    <row r="8" spans="1:10" ht="14.25" customHeight="1">
      <c r="B8" s="8"/>
      <c r="C8" s="8"/>
      <c r="D8" s="8"/>
      <c r="E8" s="8"/>
      <c r="F8" s="9"/>
      <c r="G8" s="10"/>
      <c r="H8" s="8"/>
    </row>
    <row r="9" spans="1:10" s="26" customFormat="1" ht="14.25" customHeight="1">
      <c r="A9" s="22"/>
      <c r="B9" s="23"/>
      <c r="C9" s="24" t="s">
        <v>1</v>
      </c>
      <c r="D9" s="25" t="s">
        <v>10</v>
      </c>
      <c r="E9" s="25" t="s">
        <v>9</v>
      </c>
      <c r="F9" s="24" t="s">
        <v>2</v>
      </c>
      <c r="G9" s="25" t="s">
        <v>11</v>
      </c>
      <c r="H9" s="25" t="s">
        <v>8</v>
      </c>
    </row>
    <row r="10" spans="1:10" s="29" customFormat="1" ht="14.25" customHeight="1">
      <c r="A10" s="27">
        <f>H6</f>
        <v>0</v>
      </c>
      <c r="B10" s="28">
        <f t="shared" ref="B10:B41" si="0">WEEKDAY(A10)</f>
        <v>7</v>
      </c>
      <c r="C10" s="14">
        <v>1</v>
      </c>
      <c r="D10" s="15">
        <f>$E$3</f>
        <v>3000000000</v>
      </c>
      <c r="E10" s="15">
        <f>$E$3/$E$5</f>
        <v>16666666.666666666</v>
      </c>
      <c r="F10" s="16">
        <v>30</v>
      </c>
      <c r="G10" s="15">
        <f t="shared" ref="G10:G21" si="1">D10*$E$4/360*F10</f>
        <v>25000000</v>
      </c>
      <c r="H10" s="17">
        <f t="shared" ref="H10:H41" si="2">E10+G10</f>
        <v>41666666.666666664</v>
      </c>
    </row>
    <row r="11" spans="1:10" s="29" customFormat="1" ht="14.25" customHeight="1">
      <c r="A11" s="27">
        <f>DATE(YEAR(A10),MONTH(A10)+1,DAY(A10))</f>
        <v>31</v>
      </c>
      <c r="B11" s="28">
        <f t="shared" si="0"/>
        <v>3</v>
      </c>
      <c r="C11" s="14">
        <v>2</v>
      </c>
      <c r="D11" s="15">
        <f>D10-E10</f>
        <v>2983333333.3333335</v>
      </c>
      <c r="E11" s="15">
        <f>$E$3/$E$5</f>
        <v>16666666.666666666</v>
      </c>
      <c r="F11" s="16">
        <v>30</v>
      </c>
      <c r="G11" s="15">
        <f t="shared" si="1"/>
        <v>24861111.111111116</v>
      </c>
      <c r="H11" s="17">
        <f t="shared" si="2"/>
        <v>41527777.777777784</v>
      </c>
      <c r="J11" s="30"/>
    </row>
    <row r="12" spans="1:10" s="29" customFormat="1" ht="14.25" customHeight="1">
      <c r="A12" s="27">
        <f t="shared" ref="A12:A69" si="3">DATE(YEAR(A11),MONTH(A11)+1,DAY(A11))</f>
        <v>62</v>
      </c>
      <c r="B12" s="28">
        <f t="shared" si="0"/>
        <v>6</v>
      </c>
      <c r="C12" s="14">
        <v>3</v>
      </c>
      <c r="D12" s="15">
        <f t="shared" ref="D12:D69" si="4">D11-E11</f>
        <v>2966666666.666667</v>
      </c>
      <c r="E12" s="15">
        <f t="shared" ref="E12:E69" si="5">$E$3/$E$5</f>
        <v>16666666.666666666</v>
      </c>
      <c r="F12" s="16">
        <v>30</v>
      </c>
      <c r="G12" s="15">
        <f t="shared" si="1"/>
        <v>24722222.222222224</v>
      </c>
      <c r="H12" s="17">
        <f t="shared" si="2"/>
        <v>41388888.888888888</v>
      </c>
    </row>
    <row r="13" spans="1:10" s="29" customFormat="1" ht="14.25" customHeight="1">
      <c r="A13" s="27">
        <f t="shared" si="3"/>
        <v>93</v>
      </c>
      <c r="B13" s="28">
        <f t="shared" si="0"/>
        <v>2</v>
      </c>
      <c r="C13" s="14">
        <v>4</v>
      </c>
      <c r="D13" s="15">
        <f t="shared" si="4"/>
        <v>2950000000.0000005</v>
      </c>
      <c r="E13" s="15">
        <f t="shared" si="5"/>
        <v>16666666.666666666</v>
      </c>
      <c r="F13" s="16">
        <v>30</v>
      </c>
      <c r="G13" s="15">
        <f t="shared" si="1"/>
        <v>24583333.33333334</v>
      </c>
      <c r="H13" s="17">
        <f t="shared" si="2"/>
        <v>41250000.000000007</v>
      </c>
    </row>
    <row r="14" spans="1:10" s="29" customFormat="1" ht="14.25" customHeight="1">
      <c r="A14" s="27">
        <f t="shared" si="3"/>
        <v>123</v>
      </c>
      <c r="B14" s="28">
        <f t="shared" si="0"/>
        <v>4</v>
      </c>
      <c r="C14" s="14">
        <v>5</v>
      </c>
      <c r="D14" s="15">
        <f t="shared" si="4"/>
        <v>2933333333.333334</v>
      </c>
      <c r="E14" s="15">
        <f t="shared" si="5"/>
        <v>16666666.666666666</v>
      </c>
      <c r="F14" s="16">
        <v>30</v>
      </c>
      <c r="G14" s="15">
        <f t="shared" si="1"/>
        <v>24444444.444444451</v>
      </c>
      <c r="H14" s="17">
        <f t="shared" si="2"/>
        <v>41111111.111111119</v>
      </c>
    </row>
    <row r="15" spans="1:10" s="29" customFormat="1" ht="14.25" customHeight="1">
      <c r="A15" s="27">
        <f t="shared" si="3"/>
        <v>154</v>
      </c>
      <c r="B15" s="28">
        <f t="shared" si="0"/>
        <v>7</v>
      </c>
      <c r="C15" s="14">
        <v>6</v>
      </c>
      <c r="D15" s="15">
        <f t="shared" si="4"/>
        <v>2916666666.6666675</v>
      </c>
      <c r="E15" s="15">
        <f t="shared" si="5"/>
        <v>16666666.666666666</v>
      </c>
      <c r="F15" s="16">
        <v>30</v>
      </c>
      <c r="G15" s="15">
        <f t="shared" si="1"/>
        <v>24305555.555555563</v>
      </c>
      <c r="H15" s="17">
        <f t="shared" si="2"/>
        <v>40972222.222222231</v>
      </c>
    </row>
    <row r="16" spans="1:10" s="29" customFormat="1" ht="14.25" customHeight="1">
      <c r="A16" s="27">
        <f t="shared" si="3"/>
        <v>184</v>
      </c>
      <c r="B16" s="28">
        <f t="shared" si="0"/>
        <v>2</v>
      </c>
      <c r="C16" s="18">
        <v>7</v>
      </c>
      <c r="D16" s="19">
        <f t="shared" si="4"/>
        <v>2900000000.000001</v>
      </c>
      <c r="E16" s="19">
        <f t="shared" si="5"/>
        <v>16666666.666666666</v>
      </c>
      <c r="F16" s="16">
        <v>30</v>
      </c>
      <c r="G16" s="15">
        <f t="shared" si="1"/>
        <v>24166666.666666675</v>
      </c>
      <c r="H16" s="17">
        <f t="shared" si="2"/>
        <v>40833333.333333343</v>
      </c>
    </row>
    <row r="17" spans="1:13" s="29" customFormat="1" ht="14.25" customHeight="1">
      <c r="A17" s="27">
        <f t="shared" si="3"/>
        <v>215</v>
      </c>
      <c r="B17" s="28">
        <f t="shared" si="0"/>
        <v>5</v>
      </c>
      <c r="C17" s="18">
        <v>8</v>
      </c>
      <c r="D17" s="19">
        <f t="shared" si="4"/>
        <v>2883333333.3333344</v>
      </c>
      <c r="E17" s="19">
        <f t="shared" si="5"/>
        <v>16666666.666666666</v>
      </c>
      <c r="F17" s="16">
        <v>30</v>
      </c>
      <c r="G17" s="15">
        <f t="shared" si="1"/>
        <v>24027777.777777787</v>
      </c>
      <c r="H17" s="17">
        <f t="shared" si="2"/>
        <v>40694444.444444455</v>
      </c>
    </row>
    <row r="18" spans="1:13" s="29" customFormat="1" ht="14.25" customHeight="1">
      <c r="A18" s="27">
        <f t="shared" si="3"/>
        <v>246</v>
      </c>
      <c r="B18" s="28">
        <f t="shared" si="0"/>
        <v>1</v>
      </c>
      <c r="C18" s="18">
        <v>9</v>
      </c>
      <c r="D18" s="19">
        <f t="shared" si="4"/>
        <v>2866666666.6666679</v>
      </c>
      <c r="E18" s="19">
        <f t="shared" si="5"/>
        <v>16666666.666666666</v>
      </c>
      <c r="F18" s="16">
        <v>30</v>
      </c>
      <c r="G18" s="15">
        <f t="shared" si="1"/>
        <v>23888888.888888899</v>
      </c>
      <c r="H18" s="17">
        <f t="shared" si="2"/>
        <v>40555555.555555567</v>
      </c>
    </row>
    <row r="19" spans="1:13" s="29" customFormat="1" ht="14.25" customHeight="1">
      <c r="A19" s="27">
        <f t="shared" si="3"/>
        <v>276</v>
      </c>
      <c r="B19" s="28">
        <f t="shared" si="0"/>
        <v>3</v>
      </c>
      <c r="C19" s="18">
        <v>10</v>
      </c>
      <c r="D19" s="19">
        <f t="shared" si="4"/>
        <v>2850000000.0000014</v>
      </c>
      <c r="E19" s="19">
        <f t="shared" si="5"/>
        <v>16666666.666666666</v>
      </c>
      <c r="F19" s="16">
        <v>30</v>
      </c>
      <c r="G19" s="15">
        <f t="shared" si="1"/>
        <v>23750000.000000015</v>
      </c>
      <c r="H19" s="17">
        <f t="shared" si="2"/>
        <v>40416666.666666679</v>
      </c>
    </row>
    <row r="20" spans="1:13" s="29" customFormat="1" ht="14.25" customHeight="1">
      <c r="A20" s="27">
        <f t="shared" si="3"/>
        <v>307</v>
      </c>
      <c r="B20" s="28">
        <f t="shared" si="0"/>
        <v>6</v>
      </c>
      <c r="C20" s="18">
        <v>11</v>
      </c>
      <c r="D20" s="19">
        <f t="shared" si="4"/>
        <v>2833333333.3333349</v>
      </c>
      <c r="E20" s="19">
        <f t="shared" si="5"/>
        <v>16666666.666666666</v>
      </c>
      <c r="F20" s="16">
        <v>30</v>
      </c>
      <c r="G20" s="15">
        <f t="shared" si="1"/>
        <v>23611111.111111123</v>
      </c>
      <c r="H20" s="17">
        <f t="shared" si="2"/>
        <v>40277777.777777791</v>
      </c>
      <c r="M20" s="37"/>
    </row>
    <row r="21" spans="1:13" s="29" customFormat="1" ht="14.25" customHeight="1">
      <c r="A21" s="27">
        <f t="shared" si="3"/>
        <v>337</v>
      </c>
      <c r="B21" s="28">
        <f t="shared" si="0"/>
        <v>1</v>
      </c>
      <c r="C21" s="18">
        <v>12</v>
      </c>
      <c r="D21" s="19">
        <f t="shared" si="4"/>
        <v>2816666666.6666684</v>
      </c>
      <c r="E21" s="19">
        <f t="shared" si="5"/>
        <v>16666666.666666666</v>
      </c>
      <c r="F21" s="16">
        <v>30</v>
      </c>
      <c r="G21" s="15">
        <f t="shared" si="1"/>
        <v>23472222.222222239</v>
      </c>
      <c r="H21" s="17">
        <f t="shared" si="2"/>
        <v>40138888.888888903</v>
      </c>
    </row>
    <row r="22" spans="1:13" ht="14.25" customHeight="1">
      <c r="A22" s="31">
        <f>DATE(YEAR(A21),MONTH(A21)+1,DAY(A21))</f>
        <v>368</v>
      </c>
      <c r="B22" s="32">
        <f t="shared" si="0"/>
        <v>4</v>
      </c>
      <c r="C22" s="12">
        <v>13</v>
      </c>
      <c r="D22" s="13">
        <f>D21-E21</f>
        <v>2800000000.0000019</v>
      </c>
      <c r="E22" s="13">
        <f t="shared" si="5"/>
        <v>16666666.666666666</v>
      </c>
      <c r="F22" s="16">
        <v>30</v>
      </c>
      <c r="G22" s="36">
        <f t="shared" ref="G22:G69" si="6">D22*$E$6/360*F22</f>
        <v>25666666.666666687</v>
      </c>
      <c r="H22" s="11">
        <f t="shared" si="2"/>
        <v>42333333.333333351</v>
      </c>
    </row>
    <row r="23" spans="1:13" ht="14.25" customHeight="1">
      <c r="A23" s="31">
        <f t="shared" si="3"/>
        <v>399</v>
      </c>
      <c r="B23" s="32">
        <f t="shared" si="0"/>
        <v>7</v>
      </c>
      <c r="C23" s="12">
        <v>14</v>
      </c>
      <c r="D23" s="13">
        <f t="shared" si="4"/>
        <v>2783333333.3333354</v>
      </c>
      <c r="E23" s="13">
        <f t="shared" si="5"/>
        <v>16666666.666666666</v>
      </c>
      <c r="F23" s="16">
        <v>30</v>
      </c>
      <c r="G23" s="36">
        <f t="shared" si="6"/>
        <v>25513888.88888891</v>
      </c>
      <c r="H23" s="11">
        <f t="shared" si="2"/>
        <v>42180555.555555575</v>
      </c>
    </row>
    <row r="24" spans="1:13" ht="14.25" customHeight="1">
      <c r="A24" s="31">
        <f t="shared" si="3"/>
        <v>427</v>
      </c>
      <c r="B24" s="32">
        <f t="shared" si="0"/>
        <v>7</v>
      </c>
      <c r="C24" s="12">
        <v>15</v>
      </c>
      <c r="D24" s="13">
        <f t="shared" si="4"/>
        <v>2766666666.6666689</v>
      </c>
      <c r="E24" s="13">
        <f t="shared" si="5"/>
        <v>16666666.666666666</v>
      </c>
      <c r="F24" s="16">
        <v>30</v>
      </c>
      <c r="G24" s="36">
        <f t="shared" si="6"/>
        <v>25361111.111111131</v>
      </c>
      <c r="H24" s="11">
        <f t="shared" si="2"/>
        <v>42027777.777777798</v>
      </c>
    </row>
    <row r="25" spans="1:13" ht="14.25" customHeight="1">
      <c r="A25" s="31">
        <f t="shared" si="3"/>
        <v>458</v>
      </c>
      <c r="B25" s="32">
        <f t="shared" si="0"/>
        <v>3</v>
      </c>
      <c r="C25" s="12">
        <v>16</v>
      </c>
      <c r="D25" s="13">
        <f t="shared" si="4"/>
        <v>2750000000.0000024</v>
      </c>
      <c r="E25" s="13">
        <f t="shared" si="5"/>
        <v>16666666.666666666</v>
      </c>
      <c r="F25" s="16">
        <v>30</v>
      </c>
      <c r="G25" s="36">
        <f t="shared" si="6"/>
        <v>25208333.333333354</v>
      </c>
      <c r="H25" s="11">
        <f t="shared" si="2"/>
        <v>41875000.000000022</v>
      </c>
    </row>
    <row r="26" spans="1:13" ht="14.25" customHeight="1">
      <c r="A26" s="31">
        <f t="shared" si="3"/>
        <v>488</v>
      </c>
      <c r="B26" s="32">
        <f t="shared" si="0"/>
        <v>5</v>
      </c>
      <c r="C26" s="12">
        <v>17</v>
      </c>
      <c r="D26" s="13">
        <f t="shared" si="4"/>
        <v>2733333333.3333359</v>
      </c>
      <c r="E26" s="13">
        <f t="shared" si="5"/>
        <v>16666666.666666666</v>
      </c>
      <c r="F26" s="16">
        <v>30</v>
      </c>
      <c r="G26" s="36">
        <f t="shared" si="6"/>
        <v>25055555.555555575</v>
      </c>
      <c r="H26" s="11">
        <f t="shared" si="2"/>
        <v>41722222.222222239</v>
      </c>
    </row>
    <row r="27" spans="1:13" ht="14.25" customHeight="1">
      <c r="A27" s="31">
        <f t="shared" si="3"/>
        <v>519</v>
      </c>
      <c r="B27" s="32">
        <f t="shared" si="0"/>
        <v>1</v>
      </c>
      <c r="C27" s="12">
        <v>18</v>
      </c>
      <c r="D27" s="13">
        <f t="shared" si="4"/>
        <v>2716666666.6666694</v>
      </c>
      <c r="E27" s="13">
        <f t="shared" si="5"/>
        <v>16666666.666666666</v>
      </c>
      <c r="F27" s="16">
        <v>30</v>
      </c>
      <c r="G27" s="36">
        <f t="shared" si="6"/>
        <v>24902777.777777802</v>
      </c>
      <c r="H27" s="11">
        <f t="shared" si="2"/>
        <v>41569444.44444447</v>
      </c>
    </row>
    <row r="28" spans="1:13" ht="14.25" customHeight="1">
      <c r="A28" s="31">
        <f t="shared" si="3"/>
        <v>549</v>
      </c>
      <c r="B28" s="32">
        <f t="shared" si="0"/>
        <v>3</v>
      </c>
      <c r="C28" s="12">
        <v>19</v>
      </c>
      <c r="D28" s="13">
        <f t="shared" si="4"/>
        <v>2700000000.0000029</v>
      </c>
      <c r="E28" s="13">
        <f t="shared" si="5"/>
        <v>16666666.666666666</v>
      </c>
      <c r="F28" s="16">
        <v>30</v>
      </c>
      <c r="G28" s="36">
        <f t="shared" si="6"/>
        <v>24750000.000000026</v>
      </c>
      <c r="H28" s="11">
        <f t="shared" si="2"/>
        <v>41416666.666666694</v>
      </c>
    </row>
    <row r="29" spans="1:13" ht="14.25" customHeight="1">
      <c r="A29" s="31">
        <f t="shared" si="3"/>
        <v>580</v>
      </c>
      <c r="B29" s="32">
        <f t="shared" si="0"/>
        <v>6</v>
      </c>
      <c r="C29" s="12">
        <v>20</v>
      </c>
      <c r="D29" s="13">
        <f t="shared" si="4"/>
        <v>2683333333.3333364</v>
      </c>
      <c r="E29" s="13">
        <f t="shared" si="5"/>
        <v>16666666.666666666</v>
      </c>
      <c r="F29" s="16">
        <v>30</v>
      </c>
      <c r="G29" s="36">
        <f t="shared" si="6"/>
        <v>24597222.22222225</v>
      </c>
      <c r="H29" s="11">
        <f t="shared" si="2"/>
        <v>41263888.888888918</v>
      </c>
    </row>
    <row r="30" spans="1:13" ht="14.25" customHeight="1">
      <c r="A30" s="31">
        <f t="shared" si="3"/>
        <v>611</v>
      </c>
      <c r="B30" s="32">
        <f t="shared" si="0"/>
        <v>2</v>
      </c>
      <c r="C30" s="12">
        <v>21</v>
      </c>
      <c r="D30" s="13">
        <f t="shared" si="4"/>
        <v>2666666666.6666698</v>
      </c>
      <c r="E30" s="13">
        <f t="shared" si="5"/>
        <v>16666666.666666666</v>
      </c>
      <c r="F30" s="16">
        <v>30</v>
      </c>
      <c r="G30" s="36">
        <f t="shared" si="6"/>
        <v>24444444.444444474</v>
      </c>
      <c r="H30" s="11">
        <f t="shared" si="2"/>
        <v>41111111.111111142</v>
      </c>
    </row>
    <row r="31" spans="1:13" ht="14.25" customHeight="1">
      <c r="A31" s="31">
        <f t="shared" si="3"/>
        <v>641</v>
      </c>
      <c r="B31" s="32">
        <f t="shared" si="0"/>
        <v>4</v>
      </c>
      <c r="C31" s="12">
        <v>22</v>
      </c>
      <c r="D31" s="13">
        <f t="shared" si="4"/>
        <v>2650000000.0000033</v>
      </c>
      <c r="E31" s="13">
        <f t="shared" si="5"/>
        <v>16666666.666666666</v>
      </c>
      <c r="F31" s="16">
        <v>30</v>
      </c>
      <c r="G31" s="36">
        <f t="shared" si="6"/>
        <v>24291666.666666694</v>
      </c>
      <c r="H31" s="11">
        <f t="shared" si="2"/>
        <v>40958333.333333358</v>
      </c>
    </row>
    <row r="32" spans="1:13" ht="14.25" customHeight="1">
      <c r="A32" s="31">
        <f t="shared" si="3"/>
        <v>672</v>
      </c>
      <c r="B32" s="32">
        <f t="shared" si="0"/>
        <v>7</v>
      </c>
      <c r="C32" s="12">
        <v>23</v>
      </c>
      <c r="D32" s="13">
        <f t="shared" si="4"/>
        <v>2633333333.3333368</v>
      </c>
      <c r="E32" s="13">
        <f t="shared" si="5"/>
        <v>16666666.666666666</v>
      </c>
      <c r="F32" s="16">
        <v>30</v>
      </c>
      <c r="G32" s="36">
        <f t="shared" si="6"/>
        <v>24138888.888888922</v>
      </c>
      <c r="H32" s="11">
        <f t="shared" si="2"/>
        <v>40805555.555555589</v>
      </c>
    </row>
    <row r="33" spans="1:8" ht="14.25" customHeight="1">
      <c r="A33" s="31">
        <f t="shared" si="3"/>
        <v>702</v>
      </c>
      <c r="B33" s="32">
        <f t="shared" si="0"/>
        <v>2</v>
      </c>
      <c r="C33" s="12">
        <v>24</v>
      </c>
      <c r="D33" s="13">
        <f t="shared" si="4"/>
        <v>2616666666.6666703</v>
      </c>
      <c r="E33" s="13">
        <f t="shared" si="5"/>
        <v>16666666.666666666</v>
      </c>
      <c r="F33" s="16">
        <v>30</v>
      </c>
      <c r="G33" s="36">
        <f t="shared" si="6"/>
        <v>23986111.111111145</v>
      </c>
      <c r="H33" s="11">
        <f t="shared" si="2"/>
        <v>40652777.777777813</v>
      </c>
    </row>
    <row r="34" spans="1:8" ht="14.25" customHeight="1">
      <c r="A34" s="31">
        <f t="shared" si="3"/>
        <v>733</v>
      </c>
      <c r="B34" s="32">
        <f t="shared" si="0"/>
        <v>5</v>
      </c>
      <c r="C34" s="12">
        <v>25</v>
      </c>
      <c r="D34" s="13">
        <f t="shared" si="4"/>
        <v>2600000000.0000038</v>
      </c>
      <c r="E34" s="13">
        <f t="shared" si="5"/>
        <v>16666666.666666666</v>
      </c>
      <c r="F34" s="16">
        <v>30</v>
      </c>
      <c r="G34" s="13">
        <f t="shared" si="6"/>
        <v>23833333.333333369</v>
      </c>
      <c r="H34" s="11">
        <f t="shared" si="2"/>
        <v>40500000.000000037</v>
      </c>
    </row>
    <row r="35" spans="1:8" ht="14.25" customHeight="1">
      <c r="A35" s="31">
        <f t="shared" si="3"/>
        <v>764</v>
      </c>
      <c r="B35" s="32">
        <f t="shared" si="0"/>
        <v>1</v>
      </c>
      <c r="C35" s="12">
        <v>26</v>
      </c>
      <c r="D35" s="13">
        <f t="shared" si="4"/>
        <v>2583333333.3333373</v>
      </c>
      <c r="E35" s="13">
        <f t="shared" si="5"/>
        <v>16666666.666666666</v>
      </c>
      <c r="F35" s="16">
        <v>30</v>
      </c>
      <c r="G35" s="13">
        <f t="shared" si="6"/>
        <v>23680555.555555593</v>
      </c>
      <c r="H35" s="11">
        <f t="shared" si="2"/>
        <v>40347222.222222261</v>
      </c>
    </row>
    <row r="36" spans="1:8" ht="14.25" customHeight="1">
      <c r="A36" s="31">
        <f t="shared" si="3"/>
        <v>792</v>
      </c>
      <c r="B36" s="32">
        <f t="shared" si="0"/>
        <v>1</v>
      </c>
      <c r="C36" s="12">
        <v>27</v>
      </c>
      <c r="D36" s="13">
        <f t="shared" si="4"/>
        <v>2566666666.6666708</v>
      </c>
      <c r="E36" s="13">
        <f t="shared" si="5"/>
        <v>16666666.666666666</v>
      </c>
      <c r="F36" s="16">
        <v>30</v>
      </c>
      <c r="G36" s="13">
        <f t="shared" si="6"/>
        <v>23527777.777777813</v>
      </c>
      <c r="H36" s="11">
        <f t="shared" si="2"/>
        <v>40194444.444444478</v>
      </c>
    </row>
    <row r="37" spans="1:8" ht="14.25" customHeight="1">
      <c r="A37" s="31">
        <f t="shared" si="3"/>
        <v>823</v>
      </c>
      <c r="B37" s="32">
        <f t="shared" si="0"/>
        <v>4</v>
      </c>
      <c r="C37" s="12">
        <v>28</v>
      </c>
      <c r="D37" s="13">
        <f t="shared" si="4"/>
        <v>2550000000.0000043</v>
      </c>
      <c r="E37" s="13">
        <f t="shared" si="5"/>
        <v>16666666.666666666</v>
      </c>
      <c r="F37" s="16">
        <v>30</v>
      </c>
      <c r="G37" s="13">
        <f t="shared" si="6"/>
        <v>23375000.000000041</v>
      </c>
      <c r="H37" s="11">
        <f t="shared" si="2"/>
        <v>40041666.666666709</v>
      </c>
    </row>
    <row r="38" spans="1:8" ht="14.25" customHeight="1">
      <c r="A38" s="31">
        <f t="shared" si="3"/>
        <v>853</v>
      </c>
      <c r="B38" s="32">
        <f t="shared" si="0"/>
        <v>6</v>
      </c>
      <c r="C38" s="12">
        <v>29</v>
      </c>
      <c r="D38" s="13">
        <f t="shared" si="4"/>
        <v>2533333333.3333378</v>
      </c>
      <c r="E38" s="13">
        <f t="shared" si="5"/>
        <v>16666666.666666666</v>
      </c>
      <c r="F38" s="16">
        <v>30</v>
      </c>
      <c r="G38" s="13">
        <f t="shared" si="6"/>
        <v>23222222.222222265</v>
      </c>
      <c r="H38" s="11">
        <f t="shared" si="2"/>
        <v>39888888.888888933</v>
      </c>
    </row>
    <row r="39" spans="1:8" ht="14.25" customHeight="1">
      <c r="A39" s="31">
        <f t="shared" si="3"/>
        <v>884</v>
      </c>
      <c r="B39" s="32">
        <f t="shared" si="0"/>
        <v>2</v>
      </c>
      <c r="C39" s="12">
        <v>30</v>
      </c>
      <c r="D39" s="13">
        <f t="shared" si="4"/>
        <v>2516666666.6666713</v>
      </c>
      <c r="E39" s="13">
        <f t="shared" si="5"/>
        <v>16666666.666666666</v>
      </c>
      <c r="F39" s="16">
        <v>30</v>
      </c>
      <c r="G39" s="13">
        <f t="shared" si="6"/>
        <v>23069444.444444489</v>
      </c>
      <c r="H39" s="11">
        <f t="shared" si="2"/>
        <v>39736111.111111157</v>
      </c>
    </row>
    <row r="40" spans="1:8" ht="14.25" customHeight="1">
      <c r="A40" s="31">
        <f t="shared" si="3"/>
        <v>914</v>
      </c>
      <c r="B40" s="32">
        <f t="shared" si="0"/>
        <v>4</v>
      </c>
      <c r="C40" s="12">
        <v>31</v>
      </c>
      <c r="D40" s="13">
        <f t="shared" si="4"/>
        <v>2500000000.0000048</v>
      </c>
      <c r="E40" s="13">
        <f t="shared" si="5"/>
        <v>16666666.666666666</v>
      </c>
      <c r="F40" s="16">
        <v>30</v>
      </c>
      <c r="G40" s="13">
        <f t="shared" si="6"/>
        <v>22916666.666666713</v>
      </c>
      <c r="H40" s="11">
        <f t="shared" si="2"/>
        <v>39583333.333333381</v>
      </c>
    </row>
    <row r="41" spans="1:8" ht="14.25" customHeight="1">
      <c r="A41" s="31">
        <f t="shared" si="3"/>
        <v>945</v>
      </c>
      <c r="B41" s="32">
        <f t="shared" si="0"/>
        <v>7</v>
      </c>
      <c r="C41" s="12">
        <v>32</v>
      </c>
      <c r="D41" s="13">
        <f t="shared" si="4"/>
        <v>2483333333.3333383</v>
      </c>
      <c r="E41" s="13">
        <f t="shared" si="5"/>
        <v>16666666.666666666</v>
      </c>
      <c r="F41" s="16">
        <v>30</v>
      </c>
      <c r="G41" s="13">
        <f t="shared" si="6"/>
        <v>22763888.888888933</v>
      </c>
      <c r="H41" s="11">
        <f t="shared" si="2"/>
        <v>39430555.555555597</v>
      </c>
    </row>
    <row r="42" spans="1:8" ht="14.25" customHeight="1">
      <c r="A42" s="31">
        <f t="shared" si="3"/>
        <v>976</v>
      </c>
      <c r="B42" s="32">
        <f t="shared" ref="B42:B69" si="7">WEEKDAY(A42)</f>
        <v>3</v>
      </c>
      <c r="C42" s="12">
        <v>33</v>
      </c>
      <c r="D42" s="13">
        <f t="shared" si="4"/>
        <v>2466666666.6666718</v>
      </c>
      <c r="E42" s="13">
        <f t="shared" si="5"/>
        <v>16666666.666666666</v>
      </c>
      <c r="F42" s="16">
        <v>30</v>
      </c>
      <c r="G42" s="13">
        <f t="shared" si="6"/>
        <v>22611111.11111116</v>
      </c>
      <c r="H42" s="11">
        <f t="shared" ref="H42:H69" si="8">E42+G42</f>
        <v>39277777.777777828</v>
      </c>
    </row>
    <row r="43" spans="1:8" ht="14.25" customHeight="1">
      <c r="A43" s="31">
        <f t="shared" si="3"/>
        <v>1006</v>
      </c>
      <c r="B43" s="32">
        <f t="shared" si="7"/>
        <v>5</v>
      </c>
      <c r="C43" s="12">
        <v>34</v>
      </c>
      <c r="D43" s="13">
        <f t="shared" si="4"/>
        <v>2450000000.0000052</v>
      </c>
      <c r="E43" s="13">
        <f t="shared" si="5"/>
        <v>16666666.666666666</v>
      </c>
      <c r="F43" s="16">
        <v>30</v>
      </c>
      <c r="G43" s="13">
        <f t="shared" si="6"/>
        <v>22458333.333333384</v>
      </c>
      <c r="H43" s="11">
        <f t="shared" si="8"/>
        <v>39125000.000000052</v>
      </c>
    </row>
    <row r="44" spans="1:8" ht="14.25" customHeight="1">
      <c r="A44" s="31">
        <f t="shared" si="3"/>
        <v>1037</v>
      </c>
      <c r="B44" s="32">
        <f t="shared" si="7"/>
        <v>1</v>
      </c>
      <c r="C44" s="12">
        <v>35</v>
      </c>
      <c r="D44" s="13">
        <f t="shared" si="4"/>
        <v>2433333333.3333387</v>
      </c>
      <c r="E44" s="13">
        <f t="shared" si="5"/>
        <v>16666666.666666666</v>
      </c>
      <c r="F44" s="16">
        <v>30</v>
      </c>
      <c r="G44" s="13">
        <f t="shared" si="6"/>
        <v>22305555.555555604</v>
      </c>
      <c r="H44" s="11">
        <f t="shared" si="8"/>
        <v>38972222.222222269</v>
      </c>
    </row>
    <row r="45" spans="1:8" ht="14.25" customHeight="1">
      <c r="A45" s="31">
        <f t="shared" si="3"/>
        <v>1067</v>
      </c>
      <c r="B45" s="32">
        <f t="shared" si="7"/>
        <v>3</v>
      </c>
      <c r="C45" s="12">
        <v>36</v>
      </c>
      <c r="D45" s="13">
        <f t="shared" si="4"/>
        <v>2416666666.6666722</v>
      </c>
      <c r="E45" s="13">
        <f t="shared" si="5"/>
        <v>16666666.666666666</v>
      </c>
      <c r="F45" s="16">
        <v>30</v>
      </c>
      <c r="G45" s="13">
        <f t="shared" si="6"/>
        <v>22152777.777777828</v>
      </c>
      <c r="H45" s="11">
        <f t="shared" si="8"/>
        <v>38819444.444444492</v>
      </c>
    </row>
    <row r="46" spans="1:8" ht="14.25" customHeight="1">
      <c r="A46" s="31">
        <f t="shared" si="3"/>
        <v>1098</v>
      </c>
      <c r="B46" s="32">
        <f t="shared" si="7"/>
        <v>6</v>
      </c>
      <c r="C46" s="12">
        <v>37</v>
      </c>
      <c r="D46" s="13">
        <f t="shared" si="4"/>
        <v>2400000000.0000057</v>
      </c>
      <c r="E46" s="13">
        <f t="shared" si="5"/>
        <v>16666666.666666666</v>
      </c>
      <c r="F46" s="16">
        <v>30</v>
      </c>
      <c r="G46" s="13">
        <f t="shared" si="6"/>
        <v>22000000.000000052</v>
      </c>
      <c r="H46" s="11">
        <f t="shared" si="8"/>
        <v>38666666.666666716</v>
      </c>
    </row>
    <row r="47" spans="1:8" ht="14.25" customHeight="1">
      <c r="A47" s="31">
        <f t="shared" si="3"/>
        <v>1129</v>
      </c>
      <c r="B47" s="32">
        <f t="shared" si="7"/>
        <v>2</v>
      </c>
      <c r="C47" s="12">
        <v>38</v>
      </c>
      <c r="D47" s="13">
        <f t="shared" si="4"/>
        <v>2383333333.3333392</v>
      </c>
      <c r="E47" s="13">
        <f t="shared" si="5"/>
        <v>16666666.666666666</v>
      </c>
      <c r="F47" s="16">
        <v>30</v>
      </c>
      <c r="G47" s="13">
        <f t="shared" si="6"/>
        <v>21847222.222222276</v>
      </c>
      <c r="H47" s="11">
        <f t="shared" si="8"/>
        <v>38513888.88888894</v>
      </c>
    </row>
    <row r="48" spans="1:8" ht="14.25" customHeight="1">
      <c r="A48" s="31">
        <f t="shared" si="3"/>
        <v>1157</v>
      </c>
      <c r="B48" s="32">
        <f t="shared" si="7"/>
        <v>2</v>
      </c>
      <c r="C48" s="12">
        <v>39</v>
      </c>
      <c r="D48" s="13">
        <f t="shared" si="4"/>
        <v>2366666666.6666727</v>
      </c>
      <c r="E48" s="13">
        <f t="shared" si="5"/>
        <v>16666666.666666666</v>
      </c>
      <c r="F48" s="16">
        <v>30</v>
      </c>
      <c r="G48" s="13">
        <f t="shared" si="6"/>
        <v>21694444.4444445</v>
      </c>
      <c r="H48" s="11">
        <f t="shared" si="8"/>
        <v>38361111.111111164</v>
      </c>
    </row>
    <row r="49" spans="1:8" ht="14.25" customHeight="1">
      <c r="A49" s="31">
        <f t="shared" si="3"/>
        <v>1188</v>
      </c>
      <c r="B49" s="32">
        <f t="shared" si="7"/>
        <v>5</v>
      </c>
      <c r="C49" s="12">
        <v>40</v>
      </c>
      <c r="D49" s="13">
        <f t="shared" si="4"/>
        <v>2350000000.0000062</v>
      </c>
      <c r="E49" s="13">
        <f t="shared" si="5"/>
        <v>16666666.666666666</v>
      </c>
      <c r="F49" s="16">
        <v>30</v>
      </c>
      <c r="G49" s="13">
        <f t="shared" si="6"/>
        <v>21541666.666666724</v>
      </c>
      <c r="H49" s="11">
        <f t="shared" si="8"/>
        <v>38208333.333333388</v>
      </c>
    </row>
    <row r="50" spans="1:8" ht="14.25" customHeight="1">
      <c r="A50" s="31">
        <f t="shared" si="3"/>
        <v>1218</v>
      </c>
      <c r="B50" s="32">
        <f t="shared" si="7"/>
        <v>7</v>
      </c>
      <c r="C50" s="12">
        <v>41</v>
      </c>
      <c r="D50" s="13">
        <f t="shared" si="4"/>
        <v>2333333333.3333397</v>
      </c>
      <c r="E50" s="13">
        <f t="shared" si="5"/>
        <v>16666666.666666666</v>
      </c>
      <c r="F50" s="16">
        <v>30</v>
      </c>
      <c r="G50" s="13">
        <f t="shared" si="6"/>
        <v>21388888.888888948</v>
      </c>
      <c r="H50" s="11">
        <f t="shared" si="8"/>
        <v>38055555.555555612</v>
      </c>
    </row>
    <row r="51" spans="1:8" ht="14.25" customHeight="1">
      <c r="A51" s="31">
        <f t="shared" si="3"/>
        <v>1249</v>
      </c>
      <c r="B51" s="32">
        <f t="shared" si="7"/>
        <v>3</v>
      </c>
      <c r="C51" s="12">
        <v>42</v>
      </c>
      <c r="D51" s="13">
        <f t="shared" si="4"/>
        <v>2316666666.6666732</v>
      </c>
      <c r="E51" s="13">
        <f t="shared" si="5"/>
        <v>16666666.666666666</v>
      </c>
      <c r="F51" s="16">
        <v>30</v>
      </c>
      <c r="G51" s="13">
        <f t="shared" si="6"/>
        <v>21236111.111111172</v>
      </c>
      <c r="H51" s="11">
        <f t="shared" si="8"/>
        <v>37902777.777777836</v>
      </c>
    </row>
    <row r="52" spans="1:8" ht="14.25" customHeight="1">
      <c r="A52" s="31">
        <f t="shared" si="3"/>
        <v>1279</v>
      </c>
      <c r="B52" s="32">
        <f t="shared" si="7"/>
        <v>5</v>
      </c>
      <c r="C52" s="12">
        <v>43</v>
      </c>
      <c r="D52" s="13">
        <f t="shared" si="4"/>
        <v>2300000000.0000067</v>
      </c>
      <c r="E52" s="13">
        <f t="shared" si="5"/>
        <v>16666666.666666666</v>
      </c>
      <c r="F52" s="16">
        <v>30</v>
      </c>
      <c r="G52" s="13">
        <f t="shared" si="6"/>
        <v>21083333.333333395</v>
      </c>
      <c r="H52" s="11">
        <f t="shared" si="8"/>
        <v>37750000.00000006</v>
      </c>
    </row>
    <row r="53" spans="1:8" ht="14.25" customHeight="1">
      <c r="A53" s="31">
        <f t="shared" si="3"/>
        <v>1310</v>
      </c>
      <c r="B53" s="32">
        <f t="shared" si="7"/>
        <v>1</v>
      </c>
      <c r="C53" s="12">
        <v>44</v>
      </c>
      <c r="D53" s="13">
        <f t="shared" si="4"/>
        <v>2283333333.3333402</v>
      </c>
      <c r="E53" s="13">
        <f t="shared" si="5"/>
        <v>16666666.666666666</v>
      </c>
      <c r="F53" s="16">
        <v>30</v>
      </c>
      <c r="G53" s="13">
        <f t="shared" si="6"/>
        <v>20930555.555555619</v>
      </c>
      <c r="H53" s="11">
        <f t="shared" si="8"/>
        <v>37597222.222222283</v>
      </c>
    </row>
    <row r="54" spans="1:8" ht="14.25" customHeight="1">
      <c r="A54" s="31">
        <f t="shared" si="3"/>
        <v>1341</v>
      </c>
      <c r="B54" s="32">
        <f t="shared" si="7"/>
        <v>4</v>
      </c>
      <c r="C54" s="12">
        <v>45</v>
      </c>
      <c r="D54" s="13">
        <f t="shared" si="4"/>
        <v>2266666666.6666737</v>
      </c>
      <c r="E54" s="13">
        <f t="shared" si="5"/>
        <v>16666666.666666666</v>
      </c>
      <c r="F54" s="16">
        <v>30</v>
      </c>
      <c r="G54" s="13">
        <f t="shared" si="6"/>
        <v>20777777.777777843</v>
      </c>
      <c r="H54" s="11">
        <f t="shared" si="8"/>
        <v>37444444.444444507</v>
      </c>
    </row>
    <row r="55" spans="1:8" ht="14.25" customHeight="1">
      <c r="A55" s="31">
        <f t="shared" si="3"/>
        <v>1371</v>
      </c>
      <c r="B55" s="32">
        <f t="shared" si="7"/>
        <v>6</v>
      </c>
      <c r="C55" s="12">
        <v>46</v>
      </c>
      <c r="D55" s="13">
        <f t="shared" si="4"/>
        <v>2250000000.0000072</v>
      </c>
      <c r="E55" s="13">
        <f t="shared" si="5"/>
        <v>16666666.666666666</v>
      </c>
      <c r="F55" s="16">
        <v>30</v>
      </c>
      <c r="G55" s="13">
        <f t="shared" si="6"/>
        <v>20625000.000000063</v>
      </c>
      <c r="H55" s="11">
        <f t="shared" si="8"/>
        <v>37291666.666666731</v>
      </c>
    </row>
    <row r="56" spans="1:8" ht="14.25" customHeight="1">
      <c r="A56" s="31">
        <f t="shared" si="3"/>
        <v>1402</v>
      </c>
      <c r="B56" s="32">
        <f t="shared" si="7"/>
        <v>2</v>
      </c>
      <c r="C56" s="12">
        <v>47</v>
      </c>
      <c r="D56" s="13">
        <f t="shared" si="4"/>
        <v>2233333333.3333406</v>
      </c>
      <c r="E56" s="13">
        <f t="shared" si="5"/>
        <v>16666666.666666666</v>
      </c>
      <c r="F56" s="16">
        <v>30</v>
      </c>
      <c r="G56" s="13">
        <f t="shared" si="6"/>
        <v>20472222.222222287</v>
      </c>
      <c r="H56" s="11">
        <f t="shared" si="8"/>
        <v>37138888.888888955</v>
      </c>
    </row>
    <row r="57" spans="1:8" ht="14.25" customHeight="1">
      <c r="A57" s="31">
        <f t="shared" si="3"/>
        <v>1432</v>
      </c>
      <c r="B57" s="32">
        <f t="shared" si="7"/>
        <v>4</v>
      </c>
      <c r="C57" s="12">
        <v>48</v>
      </c>
      <c r="D57" s="13">
        <f t="shared" si="4"/>
        <v>2216666666.6666741</v>
      </c>
      <c r="E57" s="13">
        <f t="shared" si="5"/>
        <v>16666666.666666666</v>
      </c>
      <c r="F57" s="16">
        <v>30</v>
      </c>
      <c r="G57" s="13">
        <f t="shared" si="6"/>
        <v>20319444.444444511</v>
      </c>
      <c r="H57" s="11">
        <f t="shared" si="8"/>
        <v>36986111.111111179</v>
      </c>
    </row>
    <row r="58" spans="1:8" ht="14.25" customHeight="1">
      <c r="A58" s="31">
        <f t="shared" si="3"/>
        <v>1463</v>
      </c>
      <c r="B58" s="32">
        <f t="shared" si="7"/>
        <v>7</v>
      </c>
      <c r="C58" s="12">
        <v>49</v>
      </c>
      <c r="D58" s="13">
        <f t="shared" si="4"/>
        <v>2200000000.0000076</v>
      </c>
      <c r="E58" s="13">
        <f t="shared" si="5"/>
        <v>16666666.666666666</v>
      </c>
      <c r="F58" s="16">
        <v>30</v>
      </c>
      <c r="G58" s="13">
        <f t="shared" si="6"/>
        <v>20166666.666666739</v>
      </c>
      <c r="H58" s="11">
        <f t="shared" si="8"/>
        <v>36833333.333333403</v>
      </c>
    </row>
    <row r="59" spans="1:8" ht="14.25" customHeight="1">
      <c r="A59" s="31">
        <f t="shared" si="3"/>
        <v>1494</v>
      </c>
      <c r="B59" s="32">
        <f t="shared" si="7"/>
        <v>3</v>
      </c>
      <c r="C59" s="12">
        <v>50</v>
      </c>
      <c r="D59" s="13">
        <f t="shared" si="4"/>
        <v>2183333333.3333411</v>
      </c>
      <c r="E59" s="13">
        <f t="shared" si="5"/>
        <v>16666666.666666666</v>
      </c>
      <c r="F59" s="16">
        <v>30</v>
      </c>
      <c r="G59" s="13">
        <f t="shared" si="6"/>
        <v>20013888.888888959</v>
      </c>
      <c r="H59" s="11">
        <f t="shared" si="8"/>
        <v>36680555.555555627</v>
      </c>
    </row>
    <row r="60" spans="1:8" ht="14.25" customHeight="1">
      <c r="A60" s="31">
        <f t="shared" si="3"/>
        <v>1523</v>
      </c>
      <c r="B60" s="32">
        <f t="shared" si="7"/>
        <v>4</v>
      </c>
      <c r="C60" s="12">
        <v>51</v>
      </c>
      <c r="D60" s="13">
        <f t="shared" si="4"/>
        <v>2166666666.6666746</v>
      </c>
      <c r="E60" s="13">
        <f t="shared" si="5"/>
        <v>16666666.666666666</v>
      </c>
      <c r="F60" s="16">
        <v>30</v>
      </c>
      <c r="G60" s="13">
        <f t="shared" si="6"/>
        <v>19861111.111111183</v>
      </c>
      <c r="H60" s="11">
        <f t="shared" si="8"/>
        <v>36527777.777777851</v>
      </c>
    </row>
    <row r="61" spans="1:8" ht="14.25" customHeight="1">
      <c r="A61" s="31">
        <f t="shared" si="3"/>
        <v>1554</v>
      </c>
      <c r="B61" s="32">
        <f t="shared" si="7"/>
        <v>7</v>
      </c>
      <c r="C61" s="12">
        <v>52</v>
      </c>
      <c r="D61" s="13">
        <f t="shared" si="4"/>
        <v>2150000000.0000081</v>
      </c>
      <c r="E61" s="13">
        <f t="shared" si="5"/>
        <v>16666666.666666666</v>
      </c>
      <c r="F61" s="16">
        <v>30</v>
      </c>
      <c r="G61" s="13">
        <f t="shared" si="6"/>
        <v>19708333.333333407</v>
      </c>
      <c r="H61" s="11">
        <f t="shared" si="8"/>
        <v>36375000.000000075</v>
      </c>
    </row>
    <row r="62" spans="1:8" ht="14.25" customHeight="1">
      <c r="A62" s="31">
        <f t="shared" si="3"/>
        <v>1584</v>
      </c>
      <c r="B62" s="32">
        <f t="shared" si="7"/>
        <v>2</v>
      </c>
      <c r="C62" s="12">
        <v>53</v>
      </c>
      <c r="D62" s="13">
        <f t="shared" si="4"/>
        <v>2133333333.3333414</v>
      </c>
      <c r="E62" s="13">
        <f t="shared" si="5"/>
        <v>16666666.666666666</v>
      </c>
      <c r="F62" s="16">
        <v>30</v>
      </c>
      <c r="G62" s="13">
        <f t="shared" si="6"/>
        <v>19555555.55555563</v>
      </c>
      <c r="H62" s="11">
        <f t="shared" si="8"/>
        <v>36222222.222222298</v>
      </c>
    </row>
    <row r="63" spans="1:8" ht="14.25" customHeight="1">
      <c r="A63" s="31">
        <f t="shared" si="3"/>
        <v>1615</v>
      </c>
      <c r="B63" s="32">
        <f t="shared" si="7"/>
        <v>5</v>
      </c>
      <c r="C63" s="12">
        <v>54</v>
      </c>
      <c r="D63" s="13">
        <f t="shared" si="4"/>
        <v>2116666666.6666746</v>
      </c>
      <c r="E63" s="13">
        <f t="shared" si="5"/>
        <v>16666666.666666666</v>
      </c>
      <c r="F63" s="16">
        <v>30</v>
      </c>
      <c r="G63" s="13">
        <f t="shared" si="6"/>
        <v>19402777.777777851</v>
      </c>
      <c r="H63" s="11">
        <f t="shared" si="8"/>
        <v>36069444.444444515</v>
      </c>
    </row>
    <row r="64" spans="1:8" ht="14.25" customHeight="1">
      <c r="A64" s="31">
        <f t="shared" si="3"/>
        <v>1645</v>
      </c>
      <c r="B64" s="32">
        <f t="shared" si="7"/>
        <v>7</v>
      </c>
      <c r="C64" s="12">
        <v>55</v>
      </c>
      <c r="D64" s="13">
        <f t="shared" si="4"/>
        <v>2100000000.0000079</v>
      </c>
      <c r="E64" s="13">
        <f t="shared" si="5"/>
        <v>16666666.666666666</v>
      </c>
      <c r="F64" s="16">
        <v>30</v>
      </c>
      <c r="G64" s="13">
        <f t="shared" si="6"/>
        <v>19250000.000000071</v>
      </c>
      <c r="H64" s="11">
        <f t="shared" si="8"/>
        <v>35916666.666666739</v>
      </c>
    </row>
    <row r="65" spans="1:8" ht="14.25" customHeight="1">
      <c r="A65" s="31">
        <f t="shared" si="3"/>
        <v>1676</v>
      </c>
      <c r="B65" s="32">
        <f t="shared" si="7"/>
        <v>3</v>
      </c>
      <c r="C65" s="12">
        <v>56</v>
      </c>
      <c r="D65" s="13">
        <f t="shared" si="4"/>
        <v>2083333333.3333411</v>
      </c>
      <c r="E65" s="13">
        <f t="shared" si="5"/>
        <v>16666666.666666666</v>
      </c>
      <c r="F65" s="16">
        <v>30</v>
      </c>
      <c r="G65" s="13">
        <f t="shared" si="6"/>
        <v>19097222.222222295</v>
      </c>
      <c r="H65" s="11">
        <f t="shared" si="8"/>
        <v>35763888.888888963</v>
      </c>
    </row>
    <row r="66" spans="1:8" ht="14.25" customHeight="1">
      <c r="A66" s="31">
        <f t="shared" si="3"/>
        <v>1707</v>
      </c>
      <c r="B66" s="32">
        <f t="shared" si="7"/>
        <v>6</v>
      </c>
      <c r="C66" s="12">
        <v>57</v>
      </c>
      <c r="D66" s="13">
        <f t="shared" si="4"/>
        <v>2066666666.6666744</v>
      </c>
      <c r="E66" s="13">
        <f t="shared" si="5"/>
        <v>16666666.666666666</v>
      </c>
      <c r="F66" s="16">
        <v>30</v>
      </c>
      <c r="G66" s="13">
        <f t="shared" si="6"/>
        <v>18944444.444444515</v>
      </c>
      <c r="H66" s="11">
        <f t="shared" si="8"/>
        <v>35611111.111111179</v>
      </c>
    </row>
    <row r="67" spans="1:8" ht="14.25" customHeight="1">
      <c r="A67" s="31">
        <f t="shared" si="3"/>
        <v>1737</v>
      </c>
      <c r="B67" s="32">
        <f t="shared" si="7"/>
        <v>1</v>
      </c>
      <c r="C67" s="12">
        <v>58</v>
      </c>
      <c r="D67" s="13">
        <f t="shared" si="4"/>
        <v>2050000000.0000076</v>
      </c>
      <c r="E67" s="13">
        <f t="shared" si="5"/>
        <v>16666666.666666666</v>
      </c>
      <c r="F67" s="16">
        <v>30</v>
      </c>
      <c r="G67" s="13">
        <f t="shared" si="6"/>
        <v>18791666.666666735</v>
      </c>
      <c r="H67" s="11">
        <f t="shared" si="8"/>
        <v>35458333.333333403</v>
      </c>
    </row>
    <row r="68" spans="1:8" ht="14.25" customHeight="1">
      <c r="A68" s="31">
        <f t="shared" si="3"/>
        <v>1768</v>
      </c>
      <c r="B68" s="32">
        <f t="shared" si="7"/>
        <v>4</v>
      </c>
      <c r="C68" s="12">
        <v>59</v>
      </c>
      <c r="D68" s="13">
        <f t="shared" si="4"/>
        <v>2033333333.3333409</v>
      </c>
      <c r="E68" s="13">
        <f t="shared" si="5"/>
        <v>16666666.666666666</v>
      </c>
      <c r="F68" s="16">
        <v>30</v>
      </c>
      <c r="G68" s="13">
        <f t="shared" si="6"/>
        <v>18638888.888888959</v>
      </c>
      <c r="H68" s="11">
        <f t="shared" si="8"/>
        <v>35305555.555555627</v>
      </c>
    </row>
    <row r="69" spans="1:8" ht="14.25" customHeight="1">
      <c r="A69" s="31">
        <f t="shared" si="3"/>
        <v>1798</v>
      </c>
      <c r="B69" s="32">
        <f t="shared" si="7"/>
        <v>6</v>
      </c>
      <c r="C69" s="12">
        <v>60</v>
      </c>
      <c r="D69" s="13">
        <f t="shared" si="4"/>
        <v>2016666666.6666741</v>
      </c>
      <c r="E69" s="13">
        <f t="shared" si="5"/>
        <v>16666666.666666666</v>
      </c>
      <c r="F69" s="16">
        <v>30</v>
      </c>
      <c r="G69" s="13">
        <f t="shared" si="6"/>
        <v>18486111.111111179</v>
      </c>
      <c r="H69" s="11">
        <f t="shared" si="8"/>
        <v>35152777.777777843</v>
      </c>
    </row>
    <row r="70" spans="1:8" ht="14.25" customHeight="1">
      <c r="C70" s="41" t="s">
        <v>3</v>
      </c>
      <c r="D70" s="41"/>
      <c r="E70" s="33">
        <f>SUM(E10:E69)</f>
        <v>999999999.99999917</v>
      </c>
      <c r="F70" s="33"/>
      <c r="G70" s="33">
        <f>SUM(G10:G69)</f>
        <v>1350500000.0000026</v>
      </c>
      <c r="H70" s="33">
        <f>SUM(H10:H69)</f>
        <v>2350500000.0000024</v>
      </c>
    </row>
    <row r="71" spans="1:8" ht="14.25" customHeight="1">
      <c r="H71" s="34"/>
    </row>
    <row r="72" spans="1:8" ht="14.25" customHeight="1">
      <c r="H72" s="34"/>
    </row>
  </sheetData>
  <mergeCells count="2">
    <mergeCell ref="C1:H1"/>
    <mergeCell ref="C70:D70"/>
  </mergeCells>
  <pageMargins left="0.7" right="0.7" top="0.75" bottom="0.75" header="0.3" footer="0.3"/>
  <pageSetup scale="80" orientation="portrait" r:id="rId1"/>
  <headerFooter>
    <oddFooter>&amp;L
&amp;"Myriad Pro,Bold"&amp;12&amp;KFFFFFFNon-VIB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TÍNH LÃI SUẤT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Tran Tuan</dc:creator>
  <cp:keywords>PUBLIC</cp:keywords>
  <dc:description>PUBLIC</dc:description>
  <cp:lastModifiedBy>Microsoft Office User</cp:lastModifiedBy>
  <cp:lastPrinted>2018-08-10T11:18:40Z</cp:lastPrinted>
  <dcterms:created xsi:type="dcterms:W3CDTF">2015-03-16T03:40:31Z</dcterms:created>
  <dcterms:modified xsi:type="dcterms:W3CDTF">2021-06-20T15:06:04Z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